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1 сент 2016" sheetId="1" r:id="rId1"/>
  </sheets>
  <definedNames/>
  <calcPr fullCalcOnLoad="1"/>
</workbook>
</file>

<file path=xl/sharedStrings.xml><?xml version="1.0" encoding="utf-8"?>
<sst xmlns="http://schemas.openxmlformats.org/spreadsheetml/2006/main" count="129" uniqueCount="71">
  <si>
    <t>ВИД РАБОТ</t>
  </si>
  <si>
    <t>Ед.изм.</t>
  </si>
  <si>
    <t>Общий план</t>
  </si>
  <si>
    <t>Подготовка домов к зиме</t>
  </si>
  <si>
    <t>дом</t>
  </si>
  <si>
    <t>Общая площадь</t>
  </si>
  <si>
    <t>м.кв.</t>
  </si>
  <si>
    <t>а) с печным отоплением</t>
  </si>
  <si>
    <t>б) дома с АГВ</t>
  </si>
  <si>
    <t>в) дома с ц/отоплением</t>
  </si>
  <si>
    <t>КПД</t>
  </si>
  <si>
    <t>мелкоблочный кирпич</t>
  </si>
  <si>
    <t>деревянные</t>
  </si>
  <si>
    <t>шт</t>
  </si>
  <si>
    <t>Промывка систем ц/отопления</t>
  </si>
  <si>
    <t>Ревизия запорной арматуры ц/отопления</t>
  </si>
  <si>
    <t>Капитальный ремонт ц/отопления</t>
  </si>
  <si>
    <t>Ревизия запорной арматуры ХГВС</t>
  </si>
  <si>
    <t>Ремонт систем с частичной заменой трубопровода ц/отопления</t>
  </si>
  <si>
    <t>Ремонт систем с частичной заменой трубопровода ХГВС</t>
  </si>
  <si>
    <t>Капитальный ремонт ХГВС</t>
  </si>
  <si>
    <t>Восстановление отопления в т/этаже</t>
  </si>
  <si>
    <t>Восстановление отопления в л/клетках</t>
  </si>
  <si>
    <t>Восстановление п/сушителей</t>
  </si>
  <si>
    <t>Ремонт элеваторных узлов (ревизия)</t>
  </si>
  <si>
    <t>Ремонт электроснабжения</t>
  </si>
  <si>
    <t>Ремонт сетей канализации</t>
  </si>
  <si>
    <t>Ремонт и прочистка вент.каналов</t>
  </si>
  <si>
    <t>Ремонт кровли</t>
  </si>
  <si>
    <t>Остекление домов</t>
  </si>
  <si>
    <t>Закрытие чердаков</t>
  </si>
  <si>
    <t>Утепление чердаков (чердачная ревизия)</t>
  </si>
  <si>
    <t>Очистка т/этажей и закрытие на замок</t>
  </si>
  <si>
    <t>Утепление вводов</t>
  </si>
  <si>
    <t>Утепление сетей ц/отопления, ХГВС</t>
  </si>
  <si>
    <t>Утепление сетей канализации</t>
  </si>
  <si>
    <t>Полная готовность</t>
  </si>
  <si>
    <t>Справки готовности</t>
  </si>
  <si>
    <t>Паспорта</t>
  </si>
  <si>
    <t>план нараст.</t>
  </si>
  <si>
    <t>факт</t>
  </si>
  <si>
    <t>%</t>
  </si>
  <si>
    <t>№</t>
  </si>
  <si>
    <t>Прочистка системы канализации</t>
  </si>
  <si>
    <t>Закрытие т/этажей (окон, утепление)</t>
  </si>
  <si>
    <t>стояк.шт</t>
  </si>
  <si>
    <t>шт.</t>
  </si>
  <si>
    <t>п.м.</t>
  </si>
  <si>
    <t>Общая сводная</t>
  </si>
  <si>
    <t>Губинский округ</t>
  </si>
  <si>
    <t>Центральный округ</t>
  </si>
  <si>
    <t>Октябрьский округ</t>
  </si>
  <si>
    <t>Автодорожный округ</t>
  </si>
  <si>
    <t>Ремонт печей</t>
  </si>
  <si>
    <t>Ремонт АГВ</t>
  </si>
  <si>
    <t>Установка шайбовых вводов (новых)</t>
  </si>
  <si>
    <t>план</t>
  </si>
  <si>
    <t>по УКОЖФ "ЖКХ Губинский"</t>
  </si>
  <si>
    <t>Полезная площадь</t>
  </si>
  <si>
    <t>Ремонт отстойников</t>
  </si>
  <si>
    <t>Ремонт выгребных ям</t>
  </si>
  <si>
    <t>Ремонт туалетов</t>
  </si>
  <si>
    <t>Ремонт входных дверей ( с установкой новых)</t>
  </si>
  <si>
    <t>Ремонт зимних конейнеров</t>
  </si>
  <si>
    <t>Изготовление зимних контейнеров</t>
  </si>
  <si>
    <t>Предъявлено ж/д для получения справок готовности</t>
  </si>
  <si>
    <t>Промышленный</t>
  </si>
  <si>
    <t>Опрессовка ВПУ (ГВС) (опрессовка)</t>
  </si>
  <si>
    <t>Сводный план по подготовке к отопительному сезону 2016-2017 гг.</t>
  </si>
  <si>
    <t>на  "_01_"__сентября__ 2016г.</t>
  </si>
  <si>
    <t>Строительный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</si>
</sst>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1" fontId="1" fillId="33" borderId="11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9" fontId="1" fillId="33" borderId="11" xfId="0" applyNumberFormat="1" applyFont="1" applyFill="1" applyBorder="1" applyAlignment="1">
      <alignment horizontal="center" vertical="center" wrapText="1"/>
    </xf>
    <xf numFmtId="9" fontId="1" fillId="33" borderId="16" xfId="0" applyNumberFormat="1" applyFont="1" applyFill="1" applyBorder="1" applyAlignment="1">
      <alignment horizontal="center" vertical="center" wrapText="1"/>
    </xf>
    <xf numFmtId="1" fontId="1" fillId="33" borderId="13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9" fontId="1" fillId="33" borderId="15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9" fontId="1" fillId="33" borderId="17" xfId="0" applyNumberFormat="1" applyFont="1" applyFill="1" applyBorder="1" applyAlignment="1">
      <alignment horizontal="center" vertical="center" wrapText="1"/>
    </xf>
    <xf numFmtId="1" fontId="1" fillId="33" borderId="14" xfId="0" applyNumberFormat="1" applyFont="1" applyFill="1" applyBorder="1" applyAlignment="1">
      <alignment horizontal="center" vertical="center" wrapText="1"/>
    </xf>
    <xf numFmtId="1" fontId="1" fillId="33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9" fontId="1" fillId="0" borderId="11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9" fontId="1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6"/>
  <sheetViews>
    <sheetView tabSelected="1" zoomScalePageLayoutView="0" workbookViewId="0" topLeftCell="A1">
      <selection activeCell="Y52" sqref="Y52"/>
    </sheetView>
  </sheetViews>
  <sheetFormatPr defaultColWidth="9.140625" defaultRowHeight="12.75"/>
  <cols>
    <col min="1" max="1" width="2.8515625" style="1" bestFit="1" customWidth="1"/>
    <col min="2" max="2" width="38.140625" style="1" customWidth="1"/>
    <col min="3" max="3" width="7.8515625" style="2" customWidth="1"/>
    <col min="4" max="4" width="8.421875" style="2" customWidth="1"/>
    <col min="5" max="5" width="7.7109375" style="35" customWidth="1"/>
    <col min="6" max="6" width="6.421875" style="35" customWidth="1"/>
    <col min="7" max="7" width="5.00390625" style="35" customWidth="1"/>
    <col min="8" max="8" width="7.7109375" style="21" customWidth="1"/>
    <col min="9" max="9" width="6.57421875" style="21" customWidth="1"/>
    <col min="10" max="10" width="5.140625" style="21" customWidth="1"/>
    <col min="11" max="11" width="7.7109375" style="21" customWidth="1"/>
    <col min="12" max="12" width="7.28125" style="21" customWidth="1"/>
    <col min="13" max="13" width="5.28125" style="21" customWidth="1"/>
    <col min="14" max="14" width="8.140625" style="21" customWidth="1"/>
    <col min="15" max="15" width="6.57421875" style="21" customWidth="1"/>
    <col min="16" max="16" width="5.00390625" style="21" customWidth="1"/>
    <col min="17" max="17" width="8.421875" style="21" customWidth="1"/>
    <col min="18" max="18" width="7.421875" style="21" customWidth="1"/>
    <col min="19" max="19" width="5.8515625" style="21" customWidth="1"/>
    <col min="20" max="20" width="6.8515625" style="21" customWidth="1"/>
    <col min="21" max="21" width="7.00390625" style="21" customWidth="1"/>
    <col min="22" max="22" width="6.140625" style="21" customWidth="1"/>
    <col min="23" max="23" width="6.8515625" style="21" customWidth="1"/>
    <col min="24" max="24" width="7.00390625" style="21" customWidth="1"/>
    <col min="25" max="25" width="6.140625" style="21" customWidth="1"/>
    <col min="26" max="16384" width="9.140625" style="1" customWidth="1"/>
  </cols>
  <sheetData>
    <row r="1" spans="1:19" ht="12.75" customHeight="1">
      <c r="A1" s="53" t="s">
        <v>68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2.75">
      <c r="A2" s="53" t="s">
        <v>57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ht="12" customHeight="1">
      <c r="A3" s="53" t="s">
        <v>69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ht="5.25" customHeight="1" thickBot="1"/>
    <row r="5" spans="1:25" s="3" customFormat="1" ht="12.75" customHeight="1" thickBot="1">
      <c r="A5" s="49" t="s">
        <v>42</v>
      </c>
      <c r="B5" s="51" t="s">
        <v>0</v>
      </c>
      <c r="C5" s="51" t="s">
        <v>1</v>
      </c>
      <c r="D5" s="54" t="s">
        <v>2</v>
      </c>
      <c r="E5" s="62" t="s">
        <v>48</v>
      </c>
      <c r="F5" s="63"/>
      <c r="G5" s="64"/>
      <c r="H5" s="56" t="s">
        <v>49</v>
      </c>
      <c r="I5" s="57"/>
      <c r="J5" s="58"/>
      <c r="K5" s="56" t="s">
        <v>50</v>
      </c>
      <c r="L5" s="57"/>
      <c r="M5" s="58"/>
      <c r="N5" s="56" t="s">
        <v>51</v>
      </c>
      <c r="O5" s="57"/>
      <c r="P5" s="58"/>
      <c r="Q5" s="56" t="s">
        <v>52</v>
      </c>
      <c r="R5" s="57"/>
      <c r="S5" s="57"/>
      <c r="T5" s="59" t="s">
        <v>66</v>
      </c>
      <c r="U5" s="60"/>
      <c r="V5" s="61"/>
      <c r="W5" s="59" t="s">
        <v>70</v>
      </c>
      <c r="X5" s="60"/>
      <c r="Y5" s="61"/>
    </row>
    <row r="6" spans="1:25" s="3" customFormat="1" ht="12.75" customHeight="1">
      <c r="A6" s="50"/>
      <c r="B6" s="52"/>
      <c r="C6" s="52"/>
      <c r="D6" s="55"/>
      <c r="E6" s="36" t="s">
        <v>39</v>
      </c>
      <c r="F6" s="37" t="s">
        <v>40</v>
      </c>
      <c r="G6" s="38" t="s">
        <v>41</v>
      </c>
      <c r="H6" s="23" t="s">
        <v>56</v>
      </c>
      <c r="I6" s="24" t="s">
        <v>40</v>
      </c>
      <c r="J6" s="25" t="s">
        <v>41</v>
      </c>
      <c r="K6" s="23" t="s">
        <v>56</v>
      </c>
      <c r="L6" s="24" t="s">
        <v>40</v>
      </c>
      <c r="M6" s="25" t="s">
        <v>41</v>
      </c>
      <c r="N6" s="23" t="s">
        <v>56</v>
      </c>
      <c r="O6" s="24" t="s">
        <v>40</v>
      </c>
      <c r="P6" s="25" t="s">
        <v>41</v>
      </c>
      <c r="Q6" s="23" t="s">
        <v>56</v>
      </c>
      <c r="R6" s="24" t="s">
        <v>40</v>
      </c>
      <c r="S6" s="26" t="s">
        <v>41</v>
      </c>
      <c r="T6" s="23" t="s">
        <v>56</v>
      </c>
      <c r="U6" s="24" t="s">
        <v>40</v>
      </c>
      <c r="V6" s="25" t="s">
        <v>41</v>
      </c>
      <c r="W6" s="23" t="s">
        <v>56</v>
      </c>
      <c r="X6" s="24" t="s">
        <v>40</v>
      </c>
      <c r="Y6" s="25" t="s">
        <v>41</v>
      </c>
    </row>
    <row r="7" spans="1:25" ht="12.75">
      <c r="A7" s="8">
        <v>1</v>
      </c>
      <c r="B7" s="4" t="s">
        <v>3</v>
      </c>
      <c r="C7" s="5" t="s">
        <v>4</v>
      </c>
      <c r="D7" s="6">
        <v>143</v>
      </c>
      <c r="E7" s="39"/>
      <c r="F7" s="40"/>
      <c r="G7" s="41"/>
      <c r="H7" s="16">
        <v>85</v>
      </c>
      <c r="I7" s="14"/>
      <c r="J7" s="22"/>
      <c r="K7" s="16">
        <v>10</v>
      </c>
      <c r="L7" s="14"/>
      <c r="M7" s="22"/>
      <c r="N7" s="16">
        <v>36</v>
      </c>
      <c r="O7" s="14"/>
      <c r="P7" s="22"/>
      <c r="Q7" s="16">
        <v>7</v>
      </c>
      <c r="R7" s="14"/>
      <c r="S7" s="27"/>
      <c r="T7" s="16">
        <v>3</v>
      </c>
      <c r="U7" s="13"/>
      <c r="V7" s="28"/>
      <c r="W7" s="16">
        <v>3</v>
      </c>
      <c r="X7" s="13"/>
      <c r="Y7" s="28"/>
    </row>
    <row r="8" spans="1:25" ht="12.75">
      <c r="A8" s="8">
        <v>2</v>
      </c>
      <c r="B8" s="4" t="s">
        <v>5</v>
      </c>
      <c r="C8" s="5" t="s">
        <v>6</v>
      </c>
      <c r="D8" s="6">
        <f>H8+K8+N8+Q8+T8</f>
        <v>463493.41000000003</v>
      </c>
      <c r="E8" s="39"/>
      <c r="F8" s="40"/>
      <c r="G8" s="41"/>
      <c r="H8" s="16">
        <v>286640.2</v>
      </c>
      <c r="I8" s="14"/>
      <c r="J8" s="22"/>
      <c r="K8" s="16">
        <v>41903.81</v>
      </c>
      <c r="L8" s="14"/>
      <c r="M8" s="22"/>
      <c r="N8" s="16">
        <v>118087.8</v>
      </c>
      <c r="O8" s="14"/>
      <c r="P8" s="22"/>
      <c r="Q8" s="16">
        <v>10635.7</v>
      </c>
      <c r="R8" s="14"/>
      <c r="S8" s="27"/>
      <c r="T8" s="16">
        <v>6225.9</v>
      </c>
      <c r="U8" s="13"/>
      <c r="V8" s="28"/>
      <c r="W8" s="16"/>
      <c r="X8" s="13"/>
      <c r="Y8" s="28"/>
    </row>
    <row r="9" spans="1:25" ht="12.75">
      <c r="A9" s="8">
        <v>3</v>
      </c>
      <c r="B9" s="4" t="s">
        <v>58</v>
      </c>
      <c r="C9" s="5" t="s">
        <v>6</v>
      </c>
      <c r="D9" s="6">
        <f aca="true" t="shared" si="0" ref="D9:D41">H9+K9+N9+Q9+T9</f>
        <v>0</v>
      </c>
      <c r="E9" s="39"/>
      <c r="F9" s="40"/>
      <c r="G9" s="41"/>
      <c r="H9" s="16"/>
      <c r="I9" s="14"/>
      <c r="J9" s="22"/>
      <c r="K9" s="16"/>
      <c r="L9" s="14"/>
      <c r="M9" s="22"/>
      <c r="N9" s="16"/>
      <c r="O9" s="14"/>
      <c r="P9" s="22"/>
      <c r="Q9" s="16"/>
      <c r="R9" s="14"/>
      <c r="S9" s="27"/>
      <c r="T9" s="16"/>
      <c r="U9" s="13"/>
      <c r="V9" s="28"/>
      <c r="W9" s="16"/>
      <c r="X9" s="13"/>
      <c r="Y9" s="28"/>
    </row>
    <row r="10" spans="1:25" ht="12.75">
      <c r="A10" s="8"/>
      <c r="B10" s="4" t="s">
        <v>7</v>
      </c>
      <c r="C10" s="5" t="s">
        <v>4</v>
      </c>
      <c r="D10" s="6">
        <f t="shared" si="0"/>
        <v>0</v>
      </c>
      <c r="E10" s="39"/>
      <c r="F10" s="40"/>
      <c r="G10" s="41"/>
      <c r="H10" s="16"/>
      <c r="I10" s="14"/>
      <c r="J10" s="22"/>
      <c r="K10" s="16"/>
      <c r="L10" s="14"/>
      <c r="M10" s="22"/>
      <c r="N10" s="16"/>
      <c r="O10" s="14"/>
      <c r="P10" s="22"/>
      <c r="Q10" s="16"/>
      <c r="R10" s="14"/>
      <c r="S10" s="27"/>
      <c r="T10" s="16"/>
      <c r="U10" s="13"/>
      <c r="V10" s="28"/>
      <c r="W10" s="16"/>
      <c r="X10" s="13"/>
      <c r="Y10" s="28"/>
    </row>
    <row r="11" spans="1:25" ht="12.75">
      <c r="A11" s="8"/>
      <c r="B11" s="4" t="s">
        <v>8</v>
      </c>
      <c r="C11" s="5" t="s">
        <v>4</v>
      </c>
      <c r="D11" s="6">
        <v>2</v>
      </c>
      <c r="E11" s="39"/>
      <c r="F11" s="40"/>
      <c r="G11" s="41"/>
      <c r="H11" s="16">
        <v>2</v>
      </c>
      <c r="I11" s="14"/>
      <c r="J11" s="22"/>
      <c r="K11" s="16">
        <v>0</v>
      </c>
      <c r="L11" s="14"/>
      <c r="M11" s="22"/>
      <c r="N11" s="16">
        <v>0</v>
      </c>
      <c r="O11" s="14"/>
      <c r="P11" s="22"/>
      <c r="Q11" s="16">
        <v>0</v>
      </c>
      <c r="R11" s="14"/>
      <c r="S11" s="27"/>
      <c r="T11" s="16">
        <v>0</v>
      </c>
      <c r="U11" s="13"/>
      <c r="V11" s="28"/>
      <c r="W11" s="16">
        <v>0</v>
      </c>
      <c r="X11" s="13"/>
      <c r="Y11" s="28"/>
    </row>
    <row r="12" spans="1:25" ht="12.75">
      <c r="A12" s="8"/>
      <c r="B12" s="4" t="s">
        <v>9</v>
      </c>
      <c r="C12" s="5" t="s">
        <v>4</v>
      </c>
      <c r="D12" s="6">
        <v>141</v>
      </c>
      <c r="E12" s="39"/>
      <c r="F12" s="40"/>
      <c r="G12" s="41"/>
      <c r="H12" s="16">
        <v>83</v>
      </c>
      <c r="I12" s="14"/>
      <c r="J12" s="22"/>
      <c r="K12" s="16">
        <v>10</v>
      </c>
      <c r="L12" s="14"/>
      <c r="M12" s="22"/>
      <c r="N12" s="16">
        <v>37</v>
      </c>
      <c r="O12" s="14"/>
      <c r="P12" s="22"/>
      <c r="Q12" s="16">
        <v>6</v>
      </c>
      <c r="R12" s="14"/>
      <c r="S12" s="27"/>
      <c r="T12" s="16">
        <v>1</v>
      </c>
      <c r="U12" s="13"/>
      <c r="V12" s="28"/>
      <c r="W12" s="16">
        <v>3</v>
      </c>
      <c r="X12" s="13"/>
      <c r="Y12" s="28"/>
    </row>
    <row r="13" spans="1:25" ht="12.75">
      <c r="A13" s="8"/>
      <c r="B13" s="4" t="s">
        <v>10</v>
      </c>
      <c r="C13" s="5" t="s">
        <v>4</v>
      </c>
      <c r="D13" s="6">
        <f t="shared" si="0"/>
        <v>62</v>
      </c>
      <c r="E13" s="39"/>
      <c r="F13" s="40"/>
      <c r="G13" s="41"/>
      <c r="H13" s="16">
        <v>38</v>
      </c>
      <c r="I13" s="14"/>
      <c r="J13" s="22"/>
      <c r="K13" s="16">
        <v>6</v>
      </c>
      <c r="L13" s="14"/>
      <c r="M13" s="22"/>
      <c r="N13" s="16">
        <v>16</v>
      </c>
      <c r="O13" s="14"/>
      <c r="P13" s="22"/>
      <c r="Q13" s="16">
        <v>1</v>
      </c>
      <c r="R13" s="14"/>
      <c r="S13" s="27"/>
      <c r="T13" s="16">
        <v>1</v>
      </c>
      <c r="U13" s="13"/>
      <c r="V13" s="28"/>
      <c r="W13" s="16">
        <v>1</v>
      </c>
      <c r="X13" s="13"/>
      <c r="Y13" s="28"/>
    </row>
    <row r="14" spans="1:25" ht="12.75">
      <c r="A14" s="8"/>
      <c r="B14" s="4" t="s">
        <v>11</v>
      </c>
      <c r="C14" s="5" t="s">
        <v>4</v>
      </c>
      <c r="D14" s="6">
        <f t="shared" si="0"/>
        <v>64</v>
      </c>
      <c r="E14" s="39"/>
      <c r="F14" s="40"/>
      <c r="G14" s="41"/>
      <c r="H14" s="16">
        <v>38</v>
      </c>
      <c r="I14" s="14"/>
      <c r="J14" s="22"/>
      <c r="K14" s="16">
        <v>2</v>
      </c>
      <c r="L14" s="14"/>
      <c r="M14" s="22"/>
      <c r="N14" s="16">
        <v>21</v>
      </c>
      <c r="O14" s="14"/>
      <c r="P14" s="22"/>
      <c r="Q14" s="16">
        <v>3</v>
      </c>
      <c r="R14" s="14"/>
      <c r="S14" s="27"/>
      <c r="T14" s="16">
        <v>0</v>
      </c>
      <c r="U14" s="13"/>
      <c r="V14" s="28"/>
      <c r="W14" s="16">
        <v>0</v>
      </c>
      <c r="X14" s="13"/>
      <c r="Y14" s="28"/>
    </row>
    <row r="15" spans="1:25" ht="12.75">
      <c r="A15" s="8"/>
      <c r="B15" s="13" t="s">
        <v>12</v>
      </c>
      <c r="C15" s="5" t="s">
        <v>4</v>
      </c>
      <c r="D15" s="6">
        <f t="shared" si="0"/>
        <v>13</v>
      </c>
      <c r="E15" s="39"/>
      <c r="F15" s="40"/>
      <c r="G15" s="41"/>
      <c r="H15" s="16">
        <v>9</v>
      </c>
      <c r="I15" s="14"/>
      <c r="J15" s="22"/>
      <c r="K15" s="16">
        <v>2</v>
      </c>
      <c r="L15" s="14"/>
      <c r="M15" s="22"/>
      <c r="N15" s="16">
        <v>0</v>
      </c>
      <c r="O15" s="14"/>
      <c r="P15" s="22"/>
      <c r="Q15" s="16">
        <v>2</v>
      </c>
      <c r="R15" s="14"/>
      <c r="S15" s="27"/>
      <c r="T15" s="16">
        <v>0</v>
      </c>
      <c r="U15" s="13"/>
      <c r="V15" s="28"/>
      <c r="W15" s="16">
        <v>0</v>
      </c>
      <c r="X15" s="13"/>
      <c r="Y15" s="28"/>
    </row>
    <row r="16" spans="1:25" ht="12.75">
      <c r="A16" s="8"/>
      <c r="B16" s="13" t="s">
        <v>53</v>
      </c>
      <c r="C16" s="5" t="s">
        <v>46</v>
      </c>
      <c r="D16" s="6">
        <f t="shared" si="0"/>
        <v>0</v>
      </c>
      <c r="E16" s="39"/>
      <c r="F16" s="40"/>
      <c r="G16" s="41"/>
      <c r="H16" s="16"/>
      <c r="I16" s="14"/>
      <c r="J16" s="22"/>
      <c r="K16" s="16"/>
      <c r="L16" s="14"/>
      <c r="M16" s="22"/>
      <c r="N16" s="16"/>
      <c r="O16" s="14"/>
      <c r="P16" s="22"/>
      <c r="Q16" s="16"/>
      <c r="R16" s="14"/>
      <c r="S16" s="27"/>
      <c r="T16" s="16"/>
      <c r="U16" s="13"/>
      <c r="V16" s="28"/>
      <c r="W16" s="16"/>
      <c r="X16" s="13"/>
      <c r="Y16" s="28"/>
    </row>
    <row r="17" spans="1:25" ht="12.75">
      <c r="A17" s="8"/>
      <c r="B17" s="13" t="s">
        <v>54</v>
      </c>
      <c r="C17" s="5" t="s">
        <v>46</v>
      </c>
      <c r="D17" s="6">
        <f t="shared" si="0"/>
        <v>0</v>
      </c>
      <c r="E17" s="39"/>
      <c r="F17" s="40"/>
      <c r="G17" s="41"/>
      <c r="H17" s="16"/>
      <c r="I17" s="14"/>
      <c r="J17" s="22"/>
      <c r="K17" s="16"/>
      <c r="L17" s="14"/>
      <c r="M17" s="22"/>
      <c r="N17" s="16"/>
      <c r="O17" s="14"/>
      <c r="P17" s="22"/>
      <c r="Q17" s="16"/>
      <c r="R17" s="14"/>
      <c r="S17" s="27"/>
      <c r="T17" s="16"/>
      <c r="U17" s="13"/>
      <c r="V17" s="28"/>
      <c r="W17" s="16"/>
      <c r="X17" s="13"/>
      <c r="Y17" s="28"/>
    </row>
    <row r="18" spans="1:25" s="21" customFormat="1" ht="12.75">
      <c r="A18" s="12">
        <v>4</v>
      </c>
      <c r="B18" s="13" t="s">
        <v>14</v>
      </c>
      <c r="C18" s="14" t="s">
        <v>4</v>
      </c>
      <c r="D18" s="15">
        <v>141</v>
      </c>
      <c r="E18" s="39">
        <v>141</v>
      </c>
      <c r="F18" s="42">
        <f>SUM(I18,L18,O18,R18,U18)</f>
        <v>139</v>
      </c>
      <c r="G18" s="43">
        <f>F18*100%/D18</f>
        <v>0.9858156028368794</v>
      </c>
      <c r="H18" s="16">
        <v>85</v>
      </c>
      <c r="I18" s="14">
        <v>85</v>
      </c>
      <c r="J18" s="18">
        <f>I18/H18*100%</f>
        <v>1</v>
      </c>
      <c r="K18" s="16">
        <v>10</v>
      </c>
      <c r="L18" s="14">
        <v>10</v>
      </c>
      <c r="M18" s="18">
        <f>L18/K18*100%</f>
        <v>1</v>
      </c>
      <c r="N18" s="16">
        <v>36</v>
      </c>
      <c r="O18" s="14">
        <v>35</v>
      </c>
      <c r="P18" s="18">
        <f>O18/N18*100%</f>
        <v>0.9722222222222222</v>
      </c>
      <c r="Q18" s="16">
        <v>7</v>
      </c>
      <c r="R18" s="14">
        <v>7</v>
      </c>
      <c r="S18" s="19">
        <f>R18/Q18*100%</f>
        <v>1</v>
      </c>
      <c r="T18" s="20">
        <v>2</v>
      </c>
      <c r="U18" s="17">
        <v>2</v>
      </c>
      <c r="V18" s="18">
        <f>U18/T18*100%</f>
        <v>1</v>
      </c>
      <c r="W18" s="20">
        <v>3</v>
      </c>
      <c r="X18" s="17">
        <v>3</v>
      </c>
      <c r="Y18" s="18">
        <f>X18/W18*100%</f>
        <v>1</v>
      </c>
    </row>
    <row r="19" spans="1:25" s="21" customFormat="1" ht="12.75">
      <c r="A19" s="12">
        <v>5</v>
      </c>
      <c r="B19" s="13" t="s">
        <v>67</v>
      </c>
      <c r="C19" s="14" t="s">
        <v>4</v>
      </c>
      <c r="D19" s="22">
        <v>2</v>
      </c>
      <c r="E19" s="39"/>
      <c r="F19" s="42">
        <f aca="true" t="shared" si="1" ref="F19:F53">I19+L19+O19+R19+U19</f>
        <v>2</v>
      </c>
      <c r="G19" s="43">
        <f>F19*100%/D19</f>
        <v>1</v>
      </c>
      <c r="H19" s="16">
        <v>2</v>
      </c>
      <c r="I19" s="14">
        <v>2</v>
      </c>
      <c r="J19" s="18">
        <f>I19/H19*100%</f>
        <v>1</v>
      </c>
      <c r="K19" s="16"/>
      <c r="L19" s="14"/>
      <c r="M19" s="18"/>
      <c r="N19" s="16"/>
      <c r="O19" s="14"/>
      <c r="P19" s="18"/>
      <c r="Q19" s="16"/>
      <c r="R19" s="14"/>
      <c r="S19" s="19"/>
      <c r="T19" s="20"/>
      <c r="U19" s="17"/>
      <c r="V19" s="18"/>
      <c r="W19" s="20"/>
      <c r="X19" s="17"/>
      <c r="Y19" s="18"/>
    </row>
    <row r="20" spans="1:25" s="21" customFormat="1" ht="12.75">
      <c r="A20" s="12">
        <v>6</v>
      </c>
      <c r="B20" s="13" t="s">
        <v>15</v>
      </c>
      <c r="C20" s="14" t="s">
        <v>4</v>
      </c>
      <c r="D20" s="22">
        <v>139</v>
      </c>
      <c r="E20" s="39"/>
      <c r="F20" s="42">
        <f>SUM(I20,L20,O20,R20,U20)</f>
        <v>135</v>
      </c>
      <c r="G20" s="43">
        <f aca="true" t="shared" si="2" ref="G20:G53">F20*100%/D20</f>
        <v>0.9712230215827338</v>
      </c>
      <c r="H20" s="16">
        <v>85</v>
      </c>
      <c r="I20" s="14">
        <v>85</v>
      </c>
      <c r="J20" s="18">
        <f aca="true" t="shared" si="3" ref="J20:J53">I20/H20*100%</f>
        <v>1</v>
      </c>
      <c r="K20" s="16">
        <v>10</v>
      </c>
      <c r="L20" s="14">
        <v>10</v>
      </c>
      <c r="M20" s="18">
        <f>L20/K20*100%</f>
        <v>1</v>
      </c>
      <c r="N20" s="16">
        <v>37</v>
      </c>
      <c r="O20" s="14">
        <v>37</v>
      </c>
      <c r="P20" s="18">
        <f>O20/N20*100%</f>
        <v>1</v>
      </c>
      <c r="Q20" s="16">
        <v>6</v>
      </c>
      <c r="R20" s="14">
        <v>2</v>
      </c>
      <c r="S20" s="19">
        <f>R20/Q20*100%</f>
        <v>0.3333333333333333</v>
      </c>
      <c r="T20" s="20">
        <v>1</v>
      </c>
      <c r="U20" s="17">
        <v>1</v>
      </c>
      <c r="V20" s="18">
        <f>U20/T20*100%</f>
        <v>1</v>
      </c>
      <c r="W20" s="20">
        <v>3</v>
      </c>
      <c r="X20" s="17">
        <v>3</v>
      </c>
      <c r="Y20" s="18">
        <f>X20/W20*100%</f>
        <v>1</v>
      </c>
    </row>
    <row r="21" spans="1:25" s="21" customFormat="1" ht="25.5">
      <c r="A21" s="12">
        <v>7</v>
      </c>
      <c r="B21" s="13" t="s">
        <v>18</v>
      </c>
      <c r="C21" s="14" t="s">
        <v>4</v>
      </c>
      <c r="D21" s="22">
        <v>15</v>
      </c>
      <c r="E21" s="39">
        <v>13</v>
      </c>
      <c r="F21" s="42">
        <v>3</v>
      </c>
      <c r="G21" s="43">
        <f t="shared" si="2"/>
        <v>0.2</v>
      </c>
      <c r="H21" s="16">
        <v>5</v>
      </c>
      <c r="I21" s="14">
        <v>5</v>
      </c>
      <c r="J21" s="18">
        <f t="shared" si="3"/>
        <v>1</v>
      </c>
      <c r="K21" s="16">
        <v>1</v>
      </c>
      <c r="L21" s="14"/>
      <c r="M21" s="18">
        <f>L21/K21*100%</f>
        <v>0</v>
      </c>
      <c r="N21" s="16">
        <v>0</v>
      </c>
      <c r="O21" s="14"/>
      <c r="P21" s="18"/>
      <c r="Q21" s="16">
        <v>0</v>
      </c>
      <c r="R21" s="14"/>
      <c r="S21" s="19"/>
      <c r="T21" s="20">
        <v>0</v>
      </c>
      <c r="U21" s="17"/>
      <c r="V21" s="18"/>
      <c r="W21" s="20">
        <v>0</v>
      </c>
      <c r="X21" s="17"/>
      <c r="Y21" s="18"/>
    </row>
    <row r="22" spans="1:25" s="21" customFormat="1" ht="12.75">
      <c r="A22" s="12">
        <v>8</v>
      </c>
      <c r="B22" s="13" t="s">
        <v>16</v>
      </c>
      <c r="C22" s="14" t="s">
        <v>4</v>
      </c>
      <c r="D22" s="22">
        <f t="shared" si="0"/>
        <v>0</v>
      </c>
      <c r="E22" s="39"/>
      <c r="F22" s="42">
        <f t="shared" si="1"/>
        <v>0</v>
      </c>
      <c r="G22" s="43"/>
      <c r="H22" s="16"/>
      <c r="I22" s="14"/>
      <c r="J22" s="18"/>
      <c r="K22" s="16"/>
      <c r="L22" s="14"/>
      <c r="M22" s="18"/>
      <c r="N22" s="16"/>
      <c r="O22" s="14"/>
      <c r="P22" s="18"/>
      <c r="Q22" s="16"/>
      <c r="R22" s="14"/>
      <c r="S22" s="19"/>
      <c r="T22" s="20"/>
      <c r="U22" s="17"/>
      <c r="V22" s="18"/>
      <c r="W22" s="20"/>
      <c r="X22" s="17"/>
      <c r="Y22" s="18"/>
    </row>
    <row r="23" spans="1:25" s="21" customFormat="1" ht="12.75">
      <c r="A23" s="12">
        <v>9</v>
      </c>
      <c r="B23" s="13" t="s">
        <v>17</v>
      </c>
      <c r="C23" s="14" t="s">
        <v>4</v>
      </c>
      <c r="D23" s="22">
        <v>139</v>
      </c>
      <c r="E23" s="39"/>
      <c r="F23" s="42">
        <f t="shared" si="1"/>
        <v>132</v>
      </c>
      <c r="G23" s="43">
        <f t="shared" si="2"/>
        <v>0.9496402877697842</v>
      </c>
      <c r="H23" s="16">
        <v>85</v>
      </c>
      <c r="I23" s="14">
        <v>85</v>
      </c>
      <c r="J23" s="18">
        <f t="shared" si="3"/>
        <v>1</v>
      </c>
      <c r="K23" s="16">
        <v>10</v>
      </c>
      <c r="L23" s="14">
        <v>10</v>
      </c>
      <c r="M23" s="18">
        <f>L23/K23*100%</f>
        <v>1</v>
      </c>
      <c r="N23" s="16">
        <v>37</v>
      </c>
      <c r="O23" s="14">
        <v>37</v>
      </c>
      <c r="P23" s="18">
        <f>O23/N23*100%</f>
        <v>1</v>
      </c>
      <c r="Q23" s="16">
        <v>6</v>
      </c>
      <c r="R23" s="14"/>
      <c r="S23" s="19">
        <f>R23/Q23*100%</f>
        <v>0</v>
      </c>
      <c r="T23" s="20">
        <v>1</v>
      </c>
      <c r="U23" s="17"/>
      <c r="V23" s="18"/>
      <c r="W23" s="20">
        <v>3</v>
      </c>
      <c r="X23" s="17">
        <v>3</v>
      </c>
      <c r="Y23" s="18"/>
    </row>
    <row r="24" spans="1:25" ht="25.5">
      <c r="A24" s="8">
        <v>10</v>
      </c>
      <c r="B24" s="4" t="s">
        <v>19</v>
      </c>
      <c r="C24" s="5" t="s">
        <v>4</v>
      </c>
      <c r="D24" s="6">
        <v>27</v>
      </c>
      <c r="E24" s="39">
        <v>27</v>
      </c>
      <c r="F24" s="42">
        <f t="shared" si="1"/>
        <v>10</v>
      </c>
      <c r="G24" s="43">
        <f t="shared" si="2"/>
        <v>0.37037037037037035</v>
      </c>
      <c r="H24" s="16">
        <v>12</v>
      </c>
      <c r="I24" s="14">
        <v>10</v>
      </c>
      <c r="J24" s="18">
        <f t="shared" si="3"/>
        <v>0.8333333333333334</v>
      </c>
      <c r="K24" s="16">
        <v>2</v>
      </c>
      <c r="L24" s="14"/>
      <c r="M24" s="18"/>
      <c r="N24" s="16">
        <v>10</v>
      </c>
      <c r="O24" s="14"/>
      <c r="P24" s="18">
        <f>O24/N24*100%</f>
        <v>0</v>
      </c>
      <c r="Q24" s="16">
        <v>2</v>
      </c>
      <c r="R24" s="14"/>
      <c r="S24" s="19"/>
      <c r="T24" s="20">
        <v>1</v>
      </c>
      <c r="U24" s="17"/>
      <c r="V24" s="18"/>
      <c r="W24" s="20"/>
      <c r="X24" s="17"/>
      <c r="Y24" s="18"/>
    </row>
    <row r="25" spans="1:25" ht="12.75">
      <c r="A25" s="8">
        <v>11</v>
      </c>
      <c r="B25" s="4" t="s">
        <v>20</v>
      </c>
      <c r="C25" s="5" t="s">
        <v>4</v>
      </c>
      <c r="D25" s="6">
        <f t="shared" si="0"/>
        <v>1</v>
      </c>
      <c r="E25" s="39"/>
      <c r="F25" s="42">
        <f t="shared" si="1"/>
        <v>1</v>
      </c>
      <c r="G25" s="43"/>
      <c r="H25" s="16">
        <v>1</v>
      </c>
      <c r="I25" s="14">
        <v>1</v>
      </c>
      <c r="J25" s="18">
        <f t="shared" si="3"/>
        <v>1</v>
      </c>
      <c r="K25" s="16"/>
      <c r="L25" s="14"/>
      <c r="M25" s="18"/>
      <c r="N25" s="16"/>
      <c r="O25" s="14"/>
      <c r="P25" s="18"/>
      <c r="Q25" s="16"/>
      <c r="R25" s="14"/>
      <c r="S25" s="19"/>
      <c r="T25" s="20"/>
      <c r="U25" s="17"/>
      <c r="V25" s="18"/>
      <c r="W25" s="20"/>
      <c r="X25" s="17"/>
      <c r="Y25" s="18"/>
    </row>
    <row r="26" spans="1:25" ht="12.75">
      <c r="A26" s="8">
        <v>12</v>
      </c>
      <c r="B26" s="13" t="s">
        <v>21</v>
      </c>
      <c r="C26" s="5" t="s">
        <v>4</v>
      </c>
      <c r="D26" s="6">
        <v>4</v>
      </c>
      <c r="E26" s="39">
        <v>4</v>
      </c>
      <c r="F26" s="42">
        <f t="shared" si="1"/>
        <v>0</v>
      </c>
      <c r="G26" s="43">
        <f t="shared" si="2"/>
        <v>0</v>
      </c>
      <c r="H26" s="16">
        <v>4</v>
      </c>
      <c r="I26" s="14"/>
      <c r="J26" s="18">
        <f t="shared" si="3"/>
        <v>0</v>
      </c>
      <c r="K26" s="16">
        <v>1</v>
      </c>
      <c r="L26" s="14"/>
      <c r="M26" s="18">
        <f>L26/K26*100%</f>
        <v>0</v>
      </c>
      <c r="N26" s="16">
        <v>0</v>
      </c>
      <c r="O26" s="14"/>
      <c r="P26" s="18"/>
      <c r="Q26" s="16"/>
      <c r="R26" s="14"/>
      <c r="S26" s="19"/>
      <c r="T26" s="20">
        <v>0</v>
      </c>
      <c r="U26" s="17"/>
      <c r="V26" s="18"/>
      <c r="W26" s="20">
        <v>0</v>
      </c>
      <c r="X26" s="17"/>
      <c r="Y26" s="18"/>
    </row>
    <row r="27" spans="1:25" ht="12.75">
      <c r="A27" s="8">
        <v>13</v>
      </c>
      <c r="B27" s="13" t="s">
        <v>22</v>
      </c>
      <c r="C27" s="5" t="s">
        <v>4</v>
      </c>
      <c r="D27" s="6">
        <v>1</v>
      </c>
      <c r="E27" s="39">
        <v>1</v>
      </c>
      <c r="F27" s="42">
        <f t="shared" si="1"/>
        <v>0</v>
      </c>
      <c r="G27" s="43">
        <f t="shared" si="2"/>
        <v>0</v>
      </c>
      <c r="H27" s="16">
        <v>1</v>
      </c>
      <c r="I27" s="14"/>
      <c r="J27" s="18">
        <f t="shared" si="3"/>
        <v>0</v>
      </c>
      <c r="K27" s="16">
        <v>0</v>
      </c>
      <c r="L27" s="14"/>
      <c r="M27" s="18"/>
      <c r="N27" s="16">
        <v>0</v>
      </c>
      <c r="O27" s="14"/>
      <c r="P27" s="18"/>
      <c r="Q27" s="16"/>
      <c r="R27" s="14"/>
      <c r="S27" s="19"/>
      <c r="T27" s="20">
        <v>0</v>
      </c>
      <c r="U27" s="17"/>
      <c r="V27" s="18"/>
      <c r="W27" s="20">
        <v>0</v>
      </c>
      <c r="X27" s="17"/>
      <c r="Y27" s="18"/>
    </row>
    <row r="28" spans="1:25" ht="12.75" customHeight="1">
      <c r="A28" s="8">
        <v>14</v>
      </c>
      <c r="B28" s="13" t="s">
        <v>23</v>
      </c>
      <c r="C28" s="5" t="s">
        <v>45</v>
      </c>
      <c r="D28" s="6">
        <f t="shared" si="0"/>
        <v>0</v>
      </c>
      <c r="E28" s="39"/>
      <c r="F28" s="42">
        <f t="shared" si="1"/>
        <v>0</v>
      </c>
      <c r="G28" s="43"/>
      <c r="H28" s="16"/>
      <c r="I28" s="14"/>
      <c r="J28" s="18"/>
      <c r="K28" s="16"/>
      <c r="L28" s="14"/>
      <c r="M28" s="18"/>
      <c r="N28" s="16"/>
      <c r="O28" s="14"/>
      <c r="P28" s="18"/>
      <c r="Q28" s="16"/>
      <c r="R28" s="14"/>
      <c r="S28" s="19"/>
      <c r="T28" s="20"/>
      <c r="U28" s="17"/>
      <c r="V28" s="18"/>
      <c r="W28" s="20"/>
      <c r="X28" s="17"/>
      <c r="Y28" s="18"/>
    </row>
    <row r="29" spans="1:25" ht="13.5" customHeight="1">
      <c r="A29" s="8">
        <v>15</v>
      </c>
      <c r="B29" s="13" t="s">
        <v>55</v>
      </c>
      <c r="C29" s="5" t="s">
        <v>46</v>
      </c>
      <c r="D29" s="6">
        <f t="shared" si="0"/>
        <v>0</v>
      </c>
      <c r="E29" s="39"/>
      <c r="F29" s="42">
        <f t="shared" si="1"/>
        <v>0</v>
      </c>
      <c r="G29" s="43"/>
      <c r="H29" s="16"/>
      <c r="I29" s="14"/>
      <c r="J29" s="18"/>
      <c r="K29" s="16"/>
      <c r="L29" s="14"/>
      <c r="M29" s="18"/>
      <c r="N29" s="16"/>
      <c r="O29" s="14"/>
      <c r="P29" s="18"/>
      <c r="Q29" s="16"/>
      <c r="R29" s="14"/>
      <c r="S29" s="19"/>
      <c r="T29" s="20"/>
      <c r="U29" s="17"/>
      <c r="V29" s="18"/>
      <c r="W29" s="20"/>
      <c r="X29" s="17"/>
      <c r="Y29" s="18"/>
    </row>
    <row r="30" spans="1:25" s="21" customFormat="1" ht="12.75">
      <c r="A30" s="12">
        <v>16</v>
      </c>
      <c r="B30" s="13" t="s">
        <v>24</v>
      </c>
      <c r="C30" s="14" t="s">
        <v>46</v>
      </c>
      <c r="D30" s="22">
        <v>130</v>
      </c>
      <c r="E30" s="39">
        <v>130</v>
      </c>
      <c r="F30" s="42">
        <f t="shared" si="1"/>
        <v>62</v>
      </c>
      <c r="G30" s="43">
        <f t="shared" si="2"/>
        <v>0.47692307692307695</v>
      </c>
      <c r="H30" s="16">
        <v>77</v>
      </c>
      <c r="I30" s="14">
        <v>60</v>
      </c>
      <c r="J30" s="18">
        <f t="shared" si="3"/>
        <v>0.7792207792207793</v>
      </c>
      <c r="K30" s="16">
        <v>0</v>
      </c>
      <c r="L30" s="14"/>
      <c r="M30" s="18"/>
      <c r="N30" s="16">
        <v>0</v>
      </c>
      <c r="O30" s="14"/>
      <c r="P30" s="18"/>
      <c r="Q30" s="16">
        <v>2</v>
      </c>
      <c r="R30" s="14">
        <v>2</v>
      </c>
      <c r="S30" s="19">
        <f>R30/Q30*100%</f>
        <v>1</v>
      </c>
      <c r="T30" s="20"/>
      <c r="U30" s="17"/>
      <c r="V30" s="18"/>
      <c r="W30" s="20"/>
      <c r="X30" s="17"/>
      <c r="Y30" s="18"/>
    </row>
    <row r="31" spans="1:25" s="21" customFormat="1" ht="12.75">
      <c r="A31" s="12">
        <v>17</v>
      </c>
      <c r="B31" s="13" t="s">
        <v>25</v>
      </c>
      <c r="C31" s="14" t="s">
        <v>4</v>
      </c>
      <c r="D31" s="22">
        <f t="shared" si="0"/>
        <v>0</v>
      </c>
      <c r="E31" s="39"/>
      <c r="F31" s="42">
        <f t="shared" si="1"/>
        <v>0</v>
      </c>
      <c r="G31" s="43"/>
      <c r="H31" s="16"/>
      <c r="I31" s="14"/>
      <c r="J31" s="18"/>
      <c r="K31" s="16"/>
      <c r="L31" s="14"/>
      <c r="M31" s="18"/>
      <c r="N31" s="16"/>
      <c r="O31" s="14"/>
      <c r="P31" s="18"/>
      <c r="Q31" s="16"/>
      <c r="R31" s="14"/>
      <c r="S31" s="19"/>
      <c r="T31" s="20"/>
      <c r="U31" s="17"/>
      <c r="V31" s="18"/>
      <c r="W31" s="20"/>
      <c r="X31" s="17"/>
      <c r="Y31" s="18"/>
    </row>
    <row r="32" spans="1:25" s="21" customFormat="1" ht="12.75">
      <c r="A32" s="12">
        <v>18</v>
      </c>
      <c r="B32" s="13" t="s">
        <v>26</v>
      </c>
      <c r="C32" s="14" t="s">
        <v>4</v>
      </c>
      <c r="D32" s="22">
        <f t="shared" si="0"/>
        <v>0</v>
      </c>
      <c r="E32" s="39"/>
      <c r="F32" s="42">
        <f t="shared" si="1"/>
        <v>12</v>
      </c>
      <c r="G32" s="43"/>
      <c r="H32" s="16"/>
      <c r="I32" s="14">
        <v>11</v>
      </c>
      <c r="J32" s="18"/>
      <c r="K32" s="16"/>
      <c r="L32" s="14"/>
      <c r="M32" s="18"/>
      <c r="N32" s="16"/>
      <c r="O32" s="14">
        <v>1</v>
      </c>
      <c r="P32" s="18"/>
      <c r="Q32" s="16"/>
      <c r="R32" s="14"/>
      <c r="S32" s="19"/>
      <c r="T32" s="20"/>
      <c r="U32" s="17"/>
      <c r="V32" s="18"/>
      <c r="W32" s="20"/>
      <c r="X32" s="17"/>
      <c r="Y32" s="18"/>
    </row>
    <row r="33" spans="1:25" s="21" customFormat="1" ht="12.75">
      <c r="A33" s="12">
        <v>19</v>
      </c>
      <c r="B33" s="13" t="s">
        <v>43</v>
      </c>
      <c r="C33" s="14" t="s">
        <v>4</v>
      </c>
      <c r="D33" s="22">
        <v>141</v>
      </c>
      <c r="E33" s="39">
        <v>141</v>
      </c>
      <c r="F33" s="42">
        <f t="shared" si="1"/>
        <v>81</v>
      </c>
      <c r="G33" s="43"/>
      <c r="H33" s="16">
        <v>58</v>
      </c>
      <c r="I33" s="14">
        <v>50</v>
      </c>
      <c r="J33" s="18">
        <f t="shared" si="3"/>
        <v>0.8620689655172413</v>
      </c>
      <c r="K33" s="16">
        <v>10</v>
      </c>
      <c r="L33" s="14">
        <v>5</v>
      </c>
      <c r="M33" s="18">
        <f>L33/K33*100%</f>
        <v>0.5</v>
      </c>
      <c r="N33" s="16">
        <v>36</v>
      </c>
      <c r="O33" s="14">
        <v>20</v>
      </c>
      <c r="P33" s="18">
        <f>O33/N33*100%</f>
        <v>0.5555555555555556</v>
      </c>
      <c r="Q33" s="16">
        <v>7</v>
      </c>
      <c r="R33" s="14">
        <v>4</v>
      </c>
      <c r="S33" s="19">
        <f>R33/Q33*100%</f>
        <v>0.5714285714285714</v>
      </c>
      <c r="T33" s="20">
        <v>2</v>
      </c>
      <c r="U33" s="17">
        <v>2</v>
      </c>
      <c r="V33" s="18">
        <f>U33/T33*100%</f>
        <v>1</v>
      </c>
      <c r="W33" s="20">
        <v>3</v>
      </c>
      <c r="X33" s="17">
        <v>3</v>
      </c>
      <c r="Y33" s="18">
        <f>X33/W33*100%</f>
        <v>1</v>
      </c>
    </row>
    <row r="34" spans="1:25" s="21" customFormat="1" ht="12.75">
      <c r="A34" s="12">
        <v>20</v>
      </c>
      <c r="B34" s="13" t="s">
        <v>27</v>
      </c>
      <c r="C34" s="14" t="s">
        <v>4</v>
      </c>
      <c r="D34" s="22">
        <v>141</v>
      </c>
      <c r="E34" s="39"/>
      <c r="F34" s="42">
        <f t="shared" si="1"/>
        <v>95</v>
      </c>
      <c r="G34" s="43">
        <f t="shared" si="2"/>
        <v>0.6737588652482269</v>
      </c>
      <c r="H34" s="16">
        <v>85</v>
      </c>
      <c r="I34" s="14">
        <v>70</v>
      </c>
      <c r="J34" s="18">
        <f t="shared" si="3"/>
        <v>0.8235294117647058</v>
      </c>
      <c r="K34" s="16">
        <v>10</v>
      </c>
      <c r="L34" s="14">
        <v>5</v>
      </c>
      <c r="M34" s="18"/>
      <c r="N34" s="16">
        <v>37</v>
      </c>
      <c r="O34" s="14">
        <v>20</v>
      </c>
      <c r="P34" s="18">
        <f>O34/N34*100%</f>
        <v>0.5405405405405406</v>
      </c>
      <c r="Q34" s="16">
        <v>6</v>
      </c>
      <c r="R34" s="14"/>
      <c r="S34" s="19">
        <f>R34/Q34*100%</f>
        <v>0</v>
      </c>
      <c r="T34" s="20">
        <v>1</v>
      </c>
      <c r="U34" s="17"/>
      <c r="V34" s="18">
        <f>U34/T34*100%</f>
        <v>0</v>
      </c>
      <c r="W34" s="20">
        <v>2</v>
      </c>
      <c r="X34" s="17">
        <v>2</v>
      </c>
      <c r="Y34" s="18">
        <f>X34/W34*100%</f>
        <v>1</v>
      </c>
    </row>
    <row r="35" spans="1:25" s="21" customFormat="1" ht="12.75">
      <c r="A35" s="12">
        <v>21</v>
      </c>
      <c r="B35" s="13" t="s">
        <v>28</v>
      </c>
      <c r="C35" s="14" t="s">
        <v>4</v>
      </c>
      <c r="D35" s="22">
        <f t="shared" si="0"/>
        <v>1</v>
      </c>
      <c r="E35" s="39"/>
      <c r="F35" s="42">
        <f t="shared" si="1"/>
        <v>41</v>
      </c>
      <c r="G35" s="43"/>
      <c r="H35" s="16"/>
      <c r="I35" s="14">
        <v>32</v>
      </c>
      <c r="J35" s="18"/>
      <c r="K35" s="16"/>
      <c r="L35" s="14"/>
      <c r="M35" s="18"/>
      <c r="N35" s="16"/>
      <c r="O35" s="14">
        <v>8</v>
      </c>
      <c r="P35" s="18"/>
      <c r="Q35" s="16">
        <v>1</v>
      </c>
      <c r="R35" s="14">
        <v>1</v>
      </c>
      <c r="S35" s="19">
        <f>R35/Q35*100%</f>
        <v>1</v>
      </c>
      <c r="T35" s="20"/>
      <c r="U35" s="17"/>
      <c r="V35" s="18"/>
      <c r="W35" s="20"/>
      <c r="X35" s="17"/>
      <c r="Y35" s="18"/>
    </row>
    <row r="36" spans="1:25" s="21" customFormat="1" ht="12.75">
      <c r="A36" s="12">
        <v>22</v>
      </c>
      <c r="B36" s="13" t="s">
        <v>59</v>
      </c>
      <c r="C36" s="14" t="s">
        <v>46</v>
      </c>
      <c r="D36" s="22">
        <f t="shared" si="0"/>
        <v>0</v>
      </c>
      <c r="E36" s="39"/>
      <c r="F36" s="42">
        <f t="shared" si="1"/>
        <v>0</v>
      </c>
      <c r="G36" s="43"/>
      <c r="H36" s="16"/>
      <c r="I36" s="14"/>
      <c r="J36" s="18"/>
      <c r="K36" s="16"/>
      <c r="L36" s="14"/>
      <c r="M36" s="18"/>
      <c r="N36" s="16"/>
      <c r="O36" s="14"/>
      <c r="P36" s="18"/>
      <c r="Q36" s="16"/>
      <c r="R36" s="14"/>
      <c r="S36" s="19"/>
      <c r="T36" s="20"/>
      <c r="U36" s="17"/>
      <c r="V36" s="18"/>
      <c r="W36" s="20"/>
      <c r="X36" s="17"/>
      <c r="Y36" s="18"/>
    </row>
    <row r="37" spans="1:25" ht="12.75">
      <c r="A37" s="8">
        <v>23</v>
      </c>
      <c r="B37" s="13" t="s">
        <v>60</v>
      </c>
      <c r="C37" s="5" t="s">
        <v>46</v>
      </c>
      <c r="D37" s="6">
        <f t="shared" si="0"/>
        <v>0</v>
      </c>
      <c r="E37" s="39"/>
      <c r="F37" s="42">
        <f t="shared" si="1"/>
        <v>0</v>
      </c>
      <c r="G37" s="43"/>
      <c r="H37" s="16"/>
      <c r="I37" s="14"/>
      <c r="J37" s="18"/>
      <c r="K37" s="16"/>
      <c r="L37" s="14"/>
      <c r="M37" s="18"/>
      <c r="N37" s="16"/>
      <c r="O37" s="14"/>
      <c r="P37" s="18"/>
      <c r="Q37" s="16"/>
      <c r="R37" s="14"/>
      <c r="S37" s="19"/>
      <c r="T37" s="20"/>
      <c r="U37" s="17"/>
      <c r="V37" s="18"/>
      <c r="W37" s="20"/>
      <c r="X37" s="17"/>
      <c r="Y37" s="18"/>
    </row>
    <row r="38" spans="1:25" ht="12.75">
      <c r="A38" s="8">
        <v>24</v>
      </c>
      <c r="B38" s="13" t="s">
        <v>61</v>
      </c>
      <c r="C38" s="5" t="s">
        <v>46</v>
      </c>
      <c r="D38" s="6">
        <f t="shared" si="0"/>
        <v>0</v>
      </c>
      <c r="E38" s="39"/>
      <c r="F38" s="42">
        <f t="shared" si="1"/>
        <v>0</v>
      </c>
      <c r="G38" s="43"/>
      <c r="H38" s="16"/>
      <c r="I38" s="14"/>
      <c r="J38" s="18"/>
      <c r="K38" s="16"/>
      <c r="L38" s="14"/>
      <c r="M38" s="18"/>
      <c r="N38" s="16"/>
      <c r="O38" s="14"/>
      <c r="P38" s="18"/>
      <c r="Q38" s="16"/>
      <c r="R38" s="14"/>
      <c r="S38" s="19"/>
      <c r="T38" s="20"/>
      <c r="U38" s="17"/>
      <c r="V38" s="18"/>
      <c r="W38" s="20"/>
      <c r="X38" s="17"/>
      <c r="Y38" s="18"/>
    </row>
    <row r="39" spans="1:25" ht="12.75" customHeight="1">
      <c r="A39" s="8">
        <v>25</v>
      </c>
      <c r="B39" s="4" t="s">
        <v>62</v>
      </c>
      <c r="C39" s="5" t="s">
        <v>46</v>
      </c>
      <c r="D39" s="6">
        <v>139</v>
      </c>
      <c r="E39" s="39"/>
      <c r="F39" s="42">
        <f t="shared" si="1"/>
        <v>5</v>
      </c>
      <c r="G39" s="43"/>
      <c r="H39" s="16"/>
      <c r="I39" s="14">
        <v>5</v>
      </c>
      <c r="J39" s="18"/>
      <c r="K39" s="16"/>
      <c r="L39" s="14"/>
      <c r="M39" s="18"/>
      <c r="N39" s="16"/>
      <c r="O39" s="14"/>
      <c r="P39" s="18"/>
      <c r="Q39" s="16"/>
      <c r="R39" s="14"/>
      <c r="S39" s="19"/>
      <c r="T39" s="20"/>
      <c r="U39" s="17"/>
      <c r="V39" s="18"/>
      <c r="W39" s="20"/>
      <c r="X39" s="17"/>
      <c r="Y39" s="18"/>
    </row>
    <row r="40" spans="1:25" ht="12.75">
      <c r="A40" s="8">
        <v>26</v>
      </c>
      <c r="B40" s="4" t="s">
        <v>63</v>
      </c>
      <c r="C40" s="5" t="s">
        <v>46</v>
      </c>
      <c r="D40" s="6">
        <f t="shared" si="0"/>
        <v>0</v>
      </c>
      <c r="E40" s="39"/>
      <c r="F40" s="42">
        <f t="shared" si="1"/>
        <v>0</v>
      </c>
      <c r="G40" s="43"/>
      <c r="H40" s="16"/>
      <c r="I40" s="14"/>
      <c r="J40" s="18"/>
      <c r="K40" s="16"/>
      <c r="L40" s="14"/>
      <c r="M40" s="18"/>
      <c r="N40" s="16"/>
      <c r="O40" s="14"/>
      <c r="P40" s="18"/>
      <c r="Q40" s="16"/>
      <c r="R40" s="14"/>
      <c r="S40" s="19"/>
      <c r="T40" s="20"/>
      <c r="U40" s="17"/>
      <c r="V40" s="18"/>
      <c r="W40" s="20"/>
      <c r="X40" s="17"/>
      <c r="Y40" s="18"/>
    </row>
    <row r="41" spans="1:25" ht="12.75">
      <c r="A41" s="8">
        <v>27</v>
      </c>
      <c r="B41" s="4" t="s">
        <v>64</v>
      </c>
      <c r="C41" s="5" t="s">
        <v>46</v>
      </c>
      <c r="D41" s="6">
        <f t="shared" si="0"/>
        <v>0</v>
      </c>
      <c r="E41" s="39"/>
      <c r="F41" s="42">
        <f t="shared" si="1"/>
        <v>0</v>
      </c>
      <c r="G41" s="43"/>
      <c r="H41" s="16"/>
      <c r="I41" s="14"/>
      <c r="J41" s="18"/>
      <c r="K41" s="16"/>
      <c r="L41" s="14"/>
      <c r="M41" s="18"/>
      <c r="N41" s="16"/>
      <c r="O41" s="14"/>
      <c r="P41" s="18"/>
      <c r="Q41" s="16"/>
      <c r="R41" s="14"/>
      <c r="S41" s="19"/>
      <c r="T41" s="20"/>
      <c r="U41" s="17"/>
      <c r="V41" s="18"/>
      <c r="W41" s="20"/>
      <c r="X41" s="17"/>
      <c r="Y41" s="18"/>
    </row>
    <row r="42" spans="1:25" s="21" customFormat="1" ht="12.75">
      <c r="A42" s="12">
        <v>28</v>
      </c>
      <c r="B42" s="13" t="s">
        <v>29</v>
      </c>
      <c r="C42" s="14" t="s">
        <v>4</v>
      </c>
      <c r="D42" s="22">
        <v>139</v>
      </c>
      <c r="E42" s="39"/>
      <c r="F42" s="42">
        <f t="shared" si="1"/>
        <v>45</v>
      </c>
      <c r="G42" s="43">
        <f t="shared" si="2"/>
        <v>0.3237410071942446</v>
      </c>
      <c r="H42" s="16">
        <v>85</v>
      </c>
      <c r="I42" s="14">
        <v>20</v>
      </c>
      <c r="J42" s="18">
        <f t="shared" si="3"/>
        <v>0.23529411764705882</v>
      </c>
      <c r="K42" s="16">
        <v>10</v>
      </c>
      <c r="L42" s="14">
        <v>5</v>
      </c>
      <c r="M42" s="18">
        <f aca="true" t="shared" si="4" ref="M42:M49">L42/K42*100%</f>
        <v>0.5</v>
      </c>
      <c r="N42" s="16">
        <v>37</v>
      </c>
      <c r="O42" s="14">
        <v>20</v>
      </c>
      <c r="P42" s="18">
        <f aca="true" t="shared" si="5" ref="P42:P49">O42/N42*100%</f>
        <v>0.5405405405405406</v>
      </c>
      <c r="Q42" s="16">
        <v>6</v>
      </c>
      <c r="R42" s="14"/>
      <c r="S42" s="19">
        <f aca="true" t="shared" si="6" ref="S42:S49">R42/Q42*100%</f>
        <v>0</v>
      </c>
      <c r="T42" s="20">
        <v>1</v>
      </c>
      <c r="U42" s="17"/>
      <c r="V42" s="18">
        <f aca="true" t="shared" si="7" ref="V42:V49">U42/T42*100%</f>
        <v>0</v>
      </c>
      <c r="W42" s="20">
        <v>2</v>
      </c>
      <c r="X42" s="17">
        <v>2</v>
      </c>
      <c r="Y42" s="18">
        <f aca="true" t="shared" si="8" ref="Y42:Y49">X42/W42*100%</f>
        <v>1</v>
      </c>
    </row>
    <row r="43" spans="1:25" s="21" customFormat="1" ht="12.75">
      <c r="A43" s="12">
        <v>29</v>
      </c>
      <c r="B43" s="13" t="s">
        <v>30</v>
      </c>
      <c r="C43" s="14" t="s">
        <v>4</v>
      </c>
      <c r="D43" s="22">
        <v>139</v>
      </c>
      <c r="E43" s="39">
        <v>141</v>
      </c>
      <c r="F43" s="42">
        <f>SUM(I43,L43,O43,U43)</f>
        <v>80</v>
      </c>
      <c r="G43" s="43">
        <f t="shared" si="2"/>
        <v>0.5755395683453237</v>
      </c>
      <c r="H43" s="16">
        <v>85</v>
      </c>
      <c r="I43" s="14">
        <v>50</v>
      </c>
      <c r="J43" s="18">
        <f t="shared" si="3"/>
        <v>0.5882352941176471</v>
      </c>
      <c r="K43" s="16">
        <v>10</v>
      </c>
      <c r="L43" s="14">
        <v>8</v>
      </c>
      <c r="M43" s="18">
        <f t="shared" si="4"/>
        <v>0.8</v>
      </c>
      <c r="N43" s="16">
        <v>37</v>
      </c>
      <c r="O43" s="14">
        <v>20</v>
      </c>
      <c r="P43" s="18">
        <f t="shared" si="5"/>
        <v>0.5405405405405406</v>
      </c>
      <c r="Q43" s="16">
        <v>6</v>
      </c>
      <c r="R43" s="14">
        <v>2</v>
      </c>
      <c r="S43" s="19">
        <f t="shared" si="6"/>
        <v>0.3333333333333333</v>
      </c>
      <c r="T43" s="20">
        <v>3</v>
      </c>
      <c r="U43" s="17">
        <v>2</v>
      </c>
      <c r="V43" s="18">
        <f t="shared" si="7"/>
        <v>0.6666666666666666</v>
      </c>
      <c r="W43" s="20">
        <v>2</v>
      </c>
      <c r="X43" s="17">
        <v>2</v>
      </c>
      <c r="Y43" s="18">
        <f t="shared" si="8"/>
        <v>1</v>
      </c>
    </row>
    <row r="44" spans="1:25" s="21" customFormat="1" ht="12.75">
      <c r="A44" s="12">
        <v>30</v>
      </c>
      <c r="B44" s="13" t="s">
        <v>31</v>
      </c>
      <c r="C44" s="14" t="s">
        <v>4</v>
      </c>
      <c r="D44" s="22">
        <v>139</v>
      </c>
      <c r="E44" s="39">
        <v>141</v>
      </c>
      <c r="F44" s="42">
        <f t="shared" si="1"/>
        <v>0</v>
      </c>
      <c r="G44" s="43">
        <f t="shared" si="2"/>
        <v>0</v>
      </c>
      <c r="H44" s="16">
        <v>85</v>
      </c>
      <c r="I44" s="14"/>
      <c r="J44" s="18">
        <f t="shared" si="3"/>
        <v>0</v>
      </c>
      <c r="K44" s="16">
        <v>10</v>
      </c>
      <c r="L44" s="14"/>
      <c r="M44" s="18">
        <f t="shared" si="4"/>
        <v>0</v>
      </c>
      <c r="N44" s="16">
        <v>37</v>
      </c>
      <c r="O44" s="14"/>
      <c r="P44" s="18">
        <f t="shared" si="5"/>
        <v>0</v>
      </c>
      <c r="Q44" s="16">
        <v>6</v>
      </c>
      <c r="R44" s="14"/>
      <c r="S44" s="19">
        <f t="shared" si="6"/>
        <v>0</v>
      </c>
      <c r="T44" s="20">
        <v>2</v>
      </c>
      <c r="U44" s="17"/>
      <c r="V44" s="18">
        <f t="shared" si="7"/>
        <v>0</v>
      </c>
      <c r="W44" s="20">
        <v>2</v>
      </c>
      <c r="X44" s="17">
        <v>2</v>
      </c>
      <c r="Y44" s="18">
        <f t="shared" si="8"/>
        <v>1</v>
      </c>
    </row>
    <row r="45" spans="1:25" s="21" customFormat="1" ht="12.75">
      <c r="A45" s="12">
        <v>31</v>
      </c>
      <c r="B45" s="13" t="s">
        <v>44</v>
      </c>
      <c r="C45" s="14" t="s">
        <v>4</v>
      </c>
      <c r="D45" s="22">
        <v>139</v>
      </c>
      <c r="E45" s="39">
        <v>141</v>
      </c>
      <c r="F45" s="42"/>
      <c r="G45" s="43">
        <f t="shared" si="2"/>
        <v>0</v>
      </c>
      <c r="H45" s="16">
        <v>85</v>
      </c>
      <c r="I45" s="14">
        <v>50</v>
      </c>
      <c r="J45" s="18">
        <f t="shared" si="3"/>
        <v>0.5882352941176471</v>
      </c>
      <c r="K45" s="16">
        <v>10</v>
      </c>
      <c r="L45" s="14"/>
      <c r="M45" s="18">
        <f t="shared" si="4"/>
        <v>0</v>
      </c>
      <c r="N45" s="16">
        <v>37</v>
      </c>
      <c r="O45" s="14"/>
      <c r="P45" s="18">
        <f t="shared" si="5"/>
        <v>0</v>
      </c>
      <c r="Q45" s="16">
        <v>6</v>
      </c>
      <c r="R45" s="14"/>
      <c r="S45" s="19">
        <f t="shared" si="6"/>
        <v>0</v>
      </c>
      <c r="T45" s="20">
        <v>2</v>
      </c>
      <c r="U45" s="17">
        <v>2</v>
      </c>
      <c r="V45" s="18">
        <f t="shared" si="7"/>
        <v>1</v>
      </c>
      <c r="W45" s="20">
        <v>1</v>
      </c>
      <c r="X45" s="17">
        <v>1</v>
      </c>
      <c r="Y45" s="18">
        <f t="shared" si="8"/>
        <v>1</v>
      </c>
    </row>
    <row r="46" spans="1:25" ht="12.75">
      <c r="A46" s="8">
        <v>32</v>
      </c>
      <c r="B46" s="4" t="s">
        <v>32</v>
      </c>
      <c r="C46" s="5" t="s">
        <v>4</v>
      </c>
      <c r="D46" s="6">
        <v>139</v>
      </c>
      <c r="E46" s="39"/>
      <c r="F46" s="42">
        <f t="shared" si="1"/>
        <v>0</v>
      </c>
      <c r="G46" s="43">
        <f t="shared" si="2"/>
        <v>0</v>
      </c>
      <c r="H46" s="16">
        <v>85</v>
      </c>
      <c r="I46" s="14"/>
      <c r="J46" s="18">
        <f t="shared" si="3"/>
        <v>0</v>
      </c>
      <c r="K46" s="16">
        <v>10</v>
      </c>
      <c r="L46" s="14"/>
      <c r="M46" s="18">
        <f t="shared" si="4"/>
        <v>0</v>
      </c>
      <c r="N46" s="16">
        <v>37</v>
      </c>
      <c r="O46" s="14"/>
      <c r="P46" s="18">
        <f t="shared" si="5"/>
        <v>0</v>
      </c>
      <c r="Q46" s="16">
        <v>6</v>
      </c>
      <c r="R46" s="14"/>
      <c r="S46" s="19">
        <f t="shared" si="6"/>
        <v>0</v>
      </c>
      <c r="T46" s="20">
        <v>2</v>
      </c>
      <c r="U46" s="17"/>
      <c r="V46" s="18">
        <f t="shared" si="7"/>
        <v>0</v>
      </c>
      <c r="W46" s="20">
        <v>1</v>
      </c>
      <c r="X46" s="17">
        <v>1</v>
      </c>
      <c r="Y46" s="18">
        <f t="shared" si="8"/>
        <v>1</v>
      </c>
    </row>
    <row r="47" spans="1:25" ht="12.75">
      <c r="A47" s="8">
        <v>33</v>
      </c>
      <c r="B47" s="4" t="s">
        <v>33</v>
      </c>
      <c r="C47" s="5" t="s">
        <v>4</v>
      </c>
      <c r="D47" s="6">
        <v>139</v>
      </c>
      <c r="E47" s="39"/>
      <c r="F47" s="42">
        <f t="shared" si="1"/>
        <v>0</v>
      </c>
      <c r="G47" s="43">
        <f t="shared" si="2"/>
        <v>0</v>
      </c>
      <c r="H47" s="16">
        <v>85</v>
      </c>
      <c r="I47" s="14"/>
      <c r="J47" s="18">
        <f t="shared" si="3"/>
        <v>0</v>
      </c>
      <c r="K47" s="16">
        <v>10</v>
      </c>
      <c r="L47" s="14"/>
      <c r="M47" s="18">
        <f t="shared" si="4"/>
        <v>0</v>
      </c>
      <c r="N47" s="16">
        <v>37</v>
      </c>
      <c r="O47" s="14"/>
      <c r="P47" s="18">
        <f t="shared" si="5"/>
        <v>0</v>
      </c>
      <c r="Q47" s="16">
        <v>6</v>
      </c>
      <c r="R47" s="14"/>
      <c r="S47" s="19">
        <f t="shared" si="6"/>
        <v>0</v>
      </c>
      <c r="T47" s="20">
        <v>3</v>
      </c>
      <c r="U47" s="17"/>
      <c r="V47" s="18">
        <f t="shared" si="7"/>
        <v>0</v>
      </c>
      <c r="W47" s="20">
        <v>3</v>
      </c>
      <c r="X47" s="17">
        <v>3</v>
      </c>
      <c r="Y47" s="18">
        <f t="shared" si="8"/>
        <v>1</v>
      </c>
    </row>
    <row r="48" spans="1:25" ht="12.75">
      <c r="A48" s="8">
        <v>34</v>
      </c>
      <c r="B48" s="4" t="s">
        <v>34</v>
      </c>
      <c r="C48" s="5" t="s">
        <v>47</v>
      </c>
      <c r="D48" s="6">
        <v>139</v>
      </c>
      <c r="E48" s="39"/>
      <c r="F48" s="42">
        <f t="shared" si="1"/>
        <v>0</v>
      </c>
      <c r="G48" s="43">
        <f t="shared" si="2"/>
        <v>0</v>
      </c>
      <c r="H48" s="16">
        <v>85</v>
      </c>
      <c r="I48" s="14"/>
      <c r="J48" s="18">
        <f t="shared" si="3"/>
        <v>0</v>
      </c>
      <c r="K48" s="16">
        <v>10</v>
      </c>
      <c r="L48" s="14"/>
      <c r="M48" s="18">
        <f t="shared" si="4"/>
        <v>0</v>
      </c>
      <c r="N48" s="16">
        <v>37</v>
      </c>
      <c r="O48" s="14"/>
      <c r="P48" s="18">
        <f t="shared" si="5"/>
        <v>0</v>
      </c>
      <c r="Q48" s="16">
        <v>6</v>
      </c>
      <c r="R48" s="14"/>
      <c r="S48" s="19">
        <f t="shared" si="6"/>
        <v>0</v>
      </c>
      <c r="T48" s="20">
        <v>3</v>
      </c>
      <c r="U48" s="17"/>
      <c r="V48" s="18">
        <f t="shared" si="7"/>
        <v>0</v>
      </c>
      <c r="W48" s="20">
        <v>3</v>
      </c>
      <c r="X48" s="17">
        <v>3</v>
      </c>
      <c r="Y48" s="18">
        <f t="shared" si="8"/>
        <v>1</v>
      </c>
    </row>
    <row r="49" spans="1:25" ht="12.75">
      <c r="A49" s="8">
        <v>35</v>
      </c>
      <c r="B49" s="4" t="s">
        <v>35</v>
      </c>
      <c r="C49" s="5" t="s">
        <v>47</v>
      </c>
      <c r="D49" s="6">
        <v>139</v>
      </c>
      <c r="E49" s="39"/>
      <c r="F49" s="42">
        <f t="shared" si="1"/>
        <v>0</v>
      </c>
      <c r="G49" s="43">
        <f t="shared" si="2"/>
        <v>0</v>
      </c>
      <c r="H49" s="16">
        <v>85</v>
      </c>
      <c r="I49" s="14"/>
      <c r="J49" s="18">
        <f t="shared" si="3"/>
        <v>0</v>
      </c>
      <c r="K49" s="16">
        <v>10</v>
      </c>
      <c r="L49" s="14"/>
      <c r="M49" s="18">
        <f t="shared" si="4"/>
        <v>0</v>
      </c>
      <c r="N49" s="16">
        <v>37</v>
      </c>
      <c r="O49" s="14"/>
      <c r="P49" s="18">
        <f t="shared" si="5"/>
        <v>0</v>
      </c>
      <c r="Q49" s="16">
        <v>6</v>
      </c>
      <c r="R49" s="14"/>
      <c r="S49" s="19">
        <f t="shared" si="6"/>
        <v>0</v>
      </c>
      <c r="T49" s="20">
        <v>3</v>
      </c>
      <c r="U49" s="17"/>
      <c r="V49" s="18">
        <f t="shared" si="7"/>
        <v>0</v>
      </c>
      <c r="W49" s="20">
        <v>3</v>
      </c>
      <c r="X49" s="17">
        <v>3</v>
      </c>
      <c r="Y49" s="18">
        <f t="shared" si="8"/>
        <v>1</v>
      </c>
    </row>
    <row r="50" spans="1:25" ht="25.5">
      <c r="A50" s="8">
        <v>36</v>
      </c>
      <c r="B50" s="4" t="s">
        <v>65</v>
      </c>
      <c r="C50" s="5" t="s">
        <v>46</v>
      </c>
      <c r="D50" s="6"/>
      <c r="E50" s="39"/>
      <c r="F50" s="42">
        <f t="shared" si="1"/>
        <v>0</v>
      </c>
      <c r="G50" s="43"/>
      <c r="H50" s="16"/>
      <c r="I50" s="14"/>
      <c r="J50" s="18"/>
      <c r="K50" s="16"/>
      <c r="L50" s="14"/>
      <c r="M50" s="18"/>
      <c r="N50" s="16"/>
      <c r="O50" s="14"/>
      <c r="P50" s="18"/>
      <c r="Q50" s="16"/>
      <c r="R50" s="14"/>
      <c r="S50" s="19"/>
      <c r="T50" s="20"/>
      <c r="U50" s="17"/>
      <c r="V50" s="18"/>
      <c r="W50" s="20"/>
      <c r="X50" s="17"/>
      <c r="Y50" s="18"/>
    </row>
    <row r="51" spans="1:25" ht="12.75">
      <c r="A51" s="8">
        <v>37</v>
      </c>
      <c r="B51" s="4" t="s">
        <v>36</v>
      </c>
      <c r="C51" s="5" t="s">
        <v>4</v>
      </c>
      <c r="D51" s="6">
        <v>139</v>
      </c>
      <c r="E51" s="39"/>
      <c r="F51" s="42">
        <f t="shared" si="1"/>
        <v>59</v>
      </c>
      <c r="G51" s="43">
        <f t="shared" si="2"/>
        <v>0.4244604316546763</v>
      </c>
      <c r="H51" s="16">
        <v>85</v>
      </c>
      <c r="I51" s="14">
        <v>57</v>
      </c>
      <c r="J51" s="18">
        <f t="shared" si="3"/>
        <v>0.6705882352941176</v>
      </c>
      <c r="K51" s="16">
        <v>10</v>
      </c>
      <c r="L51" s="14"/>
      <c r="M51" s="18">
        <f>L51/K51*100%</f>
        <v>0</v>
      </c>
      <c r="N51" s="16">
        <v>37</v>
      </c>
      <c r="O51" s="14"/>
      <c r="P51" s="18">
        <f>O51/N51*100%</f>
        <v>0</v>
      </c>
      <c r="Q51" s="16">
        <v>6</v>
      </c>
      <c r="R51" s="14">
        <v>2</v>
      </c>
      <c r="S51" s="19">
        <f>R51/Q51*100%</f>
        <v>0.3333333333333333</v>
      </c>
      <c r="T51" s="20">
        <v>1</v>
      </c>
      <c r="U51" s="17"/>
      <c r="V51" s="18">
        <f>U51/T51*100%</f>
        <v>0</v>
      </c>
      <c r="W51" s="20">
        <v>3</v>
      </c>
      <c r="X51" s="17"/>
      <c r="Y51" s="18">
        <f>X51/W51*100%</f>
        <v>0</v>
      </c>
    </row>
    <row r="52" spans="1:25" ht="12.75">
      <c r="A52" s="8">
        <v>38</v>
      </c>
      <c r="B52" s="4" t="s">
        <v>37</v>
      </c>
      <c r="C52" s="5" t="s">
        <v>4</v>
      </c>
      <c r="D52" s="6">
        <v>139</v>
      </c>
      <c r="E52" s="39"/>
      <c r="F52" s="42">
        <f>SUM(I52,L52,O52,R52,U52)</f>
        <v>120</v>
      </c>
      <c r="G52" s="43">
        <f t="shared" si="2"/>
        <v>0.8633093525179856</v>
      </c>
      <c r="H52" s="16">
        <v>85</v>
      </c>
      <c r="I52" s="14">
        <v>84</v>
      </c>
      <c r="J52" s="18">
        <f t="shared" si="3"/>
        <v>0.9882352941176471</v>
      </c>
      <c r="K52" s="16">
        <v>10</v>
      </c>
      <c r="L52" s="14">
        <v>10</v>
      </c>
      <c r="M52" s="18">
        <f>L52/K52*100%</f>
        <v>1</v>
      </c>
      <c r="N52" s="16">
        <v>37</v>
      </c>
      <c r="O52" s="14">
        <v>23</v>
      </c>
      <c r="P52" s="18">
        <f>O52/N52*100%</f>
        <v>0.6216216216216216</v>
      </c>
      <c r="Q52" s="16">
        <v>6</v>
      </c>
      <c r="R52" s="14">
        <v>2</v>
      </c>
      <c r="S52" s="19">
        <f>R52/Q52*100%</f>
        <v>0.3333333333333333</v>
      </c>
      <c r="T52" s="20">
        <v>1</v>
      </c>
      <c r="U52" s="17">
        <v>1</v>
      </c>
      <c r="V52" s="18">
        <f>U52/T52*100%</f>
        <v>1</v>
      </c>
      <c r="W52" s="20">
        <v>3</v>
      </c>
      <c r="X52" s="17">
        <v>2</v>
      </c>
      <c r="Y52" s="18">
        <f>X52/W52*100%</f>
        <v>0.6666666666666666</v>
      </c>
    </row>
    <row r="53" spans="1:25" ht="13.5" thickBot="1">
      <c r="A53" s="9">
        <v>39</v>
      </c>
      <c r="B53" s="10" t="s">
        <v>38</v>
      </c>
      <c r="C53" s="7" t="s">
        <v>13</v>
      </c>
      <c r="D53" s="11">
        <v>143</v>
      </c>
      <c r="E53" s="44"/>
      <c r="F53" s="42">
        <f t="shared" si="1"/>
        <v>0</v>
      </c>
      <c r="G53" s="45">
        <f t="shared" si="2"/>
        <v>0</v>
      </c>
      <c r="H53" s="29">
        <v>85</v>
      </c>
      <c r="I53" s="31"/>
      <c r="J53" s="30">
        <f t="shared" si="3"/>
        <v>0</v>
      </c>
      <c r="K53" s="29">
        <v>10</v>
      </c>
      <c r="L53" s="31"/>
      <c r="M53" s="30">
        <f>L53/K53*100%</f>
        <v>0</v>
      </c>
      <c r="N53" s="29">
        <v>37</v>
      </c>
      <c r="O53" s="31"/>
      <c r="P53" s="30">
        <f>O53/N53*100%</f>
        <v>0</v>
      </c>
      <c r="Q53" s="29">
        <v>6</v>
      </c>
      <c r="R53" s="31"/>
      <c r="S53" s="32">
        <f>R53/Q53*100%</f>
        <v>0</v>
      </c>
      <c r="T53" s="33">
        <v>1</v>
      </c>
      <c r="U53" s="34"/>
      <c r="V53" s="30">
        <f>U53/T53*100%</f>
        <v>0</v>
      </c>
      <c r="W53" s="33">
        <v>3</v>
      </c>
      <c r="X53" s="34"/>
      <c r="Y53" s="30">
        <f>X53/W53*100%</f>
        <v>0</v>
      </c>
    </row>
    <row r="54" ht="12" customHeight="1"/>
    <row r="55" spans="1:2" ht="10.5" customHeight="1">
      <c r="A55" s="48"/>
      <c r="B55" s="48"/>
    </row>
    <row r="56" spans="2:8" ht="12" customHeight="1">
      <c r="B56" s="46"/>
      <c r="C56" s="47"/>
      <c r="D56" s="47"/>
      <c r="E56" s="47"/>
      <c r="F56" s="47"/>
      <c r="G56" s="47"/>
      <c r="H56" s="47"/>
    </row>
  </sheetData>
  <sheetProtection/>
  <mergeCells count="16">
    <mergeCell ref="A55:B55"/>
    <mergeCell ref="B56:H56"/>
    <mergeCell ref="A1:S1"/>
    <mergeCell ref="A2:S2"/>
    <mergeCell ref="A3:S3"/>
    <mergeCell ref="A5:A6"/>
    <mergeCell ref="B5:B6"/>
    <mergeCell ref="C5:C6"/>
    <mergeCell ref="D5:D6"/>
    <mergeCell ref="E5:G5"/>
    <mergeCell ref="H5:J5"/>
    <mergeCell ref="K5:M5"/>
    <mergeCell ref="W5:Y5"/>
    <mergeCell ref="N5:P5"/>
    <mergeCell ref="Q5:S5"/>
    <mergeCell ref="T5:V5"/>
  </mergeCells>
  <printOptions/>
  <pageMargins left="0.15748031496062992" right="0.15748031496062992" top="0.2755905511811024" bottom="0.275590551181102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Роман</cp:lastModifiedBy>
  <cp:lastPrinted>2016-08-31T23:37:06Z</cp:lastPrinted>
  <dcterms:created xsi:type="dcterms:W3CDTF">1996-10-08T23:32:33Z</dcterms:created>
  <dcterms:modified xsi:type="dcterms:W3CDTF">2016-09-02T05:28:35Z</dcterms:modified>
  <cp:category/>
  <cp:version/>
  <cp:contentType/>
  <cp:contentStatus/>
</cp:coreProperties>
</file>